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6\"/>
    </mc:Choice>
  </mc:AlternateContent>
  <xr:revisionPtr revIDLastSave="0" documentId="13_ncr:1_{1EBFC441-0CD5-4F92-ABA4-96B298D73AF0}" xr6:coauthVersionLast="47" xr6:coauthVersionMax="47" xr10:uidLastSave="{00000000-0000-0000-0000-000000000000}"/>
  <bookViews>
    <workbookView xWindow="14295" yWindow="0" windowWidth="14610" windowHeight="15585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quantity_age'!$A$1:$O$25</definedName>
    <definedName name="_xlnm.Print_Area" localSheetId="1">'2 - EURO_fuel'!$A$1:$Q$17</definedName>
    <definedName name="_xlnm.Print_Area" localSheetId="2">'3 - TOP_brands'!$A$1:$T$18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" l="1"/>
  <c r="N9" i="3"/>
  <c r="M9" i="3"/>
  <c r="L9" i="3"/>
  <c r="K9" i="3"/>
  <c r="J9" i="3"/>
  <c r="I9" i="3"/>
  <c r="H9" i="3"/>
  <c r="O8" i="3"/>
  <c r="O9" i="3" s="1"/>
  <c r="C9" i="3"/>
</calcChain>
</file>

<file path=xl/sharedStrings.xml><?xml version="1.0" encoding="utf-8"?>
<sst xmlns="http://schemas.openxmlformats.org/spreadsheetml/2006/main" count="76" uniqueCount="70">
  <si>
    <t>Mar</t>
  </si>
  <si>
    <t>Diesel</t>
  </si>
  <si>
    <t>LPG</t>
  </si>
  <si>
    <t>CNG/LNG</t>
  </si>
  <si>
    <t>VOLKSWAGEN</t>
  </si>
  <si>
    <t>AUDI</t>
  </si>
  <si>
    <t>BMW</t>
  </si>
  <si>
    <t>MERCEDES-BENZ</t>
  </si>
  <si>
    <t>HYUNDAI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</si>
  <si>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</si>
  <si>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</si>
  <si>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</si>
  <si>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</si>
  <si>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</si>
  <si>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</si>
  <si>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</si>
  <si>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</si>
  <si>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</si>
  <si>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</si>
  <si>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</si>
  <si>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</si>
  <si>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</si>
  <si>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</si>
  <si>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</si>
  <si>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</si>
  <si>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</si>
  <si>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</si>
  <si>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</si>
  <si>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</si>
  <si>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</si>
  <si>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</si>
  <si>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</si>
  <si>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</si>
  <si>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</si>
  <si>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</si>
  <si>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</si>
  <si>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</si>
  <si>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</si>
  <si>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</si>
  <si>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</si>
  <si>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</si>
  <si>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</si>
  <si>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</si>
  <si>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</si>
  <si>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</si>
  <si>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</si>
  <si>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+0,0 pp</t>
  </si>
  <si>
    <t>First Registrations of used Passenger Cars in Poland, 2025 - 2026
PZPM based on data from Centralna Ewidencja Pojazdow</t>
  </si>
  <si>
    <t>KIA</t>
  </si>
  <si>
    <t>** based on registrations in 2026</t>
  </si>
  <si>
    <t>+1,5 pp</t>
  </si>
  <si>
    <t>-3,5 pp</t>
  </si>
  <si>
    <t>+2,0 pp</t>
  </si>
  <si>
    <t>FORD</t>
  </si>
  <si>
    <t>OPEL</t>
  </si>
  <si>
    <t>PEUGEOT</t>
  </si>
  <si>
    <t>RENAULT</t>
  </si>
  <si>
    <t>+0,4 pp</t>
  </si>
  <si>
    <t>Age Structure Jan-Jun 2026</t>
  </si>
  <si>
    <t>238,1</t>
  </si>
  <si>
    <t>226,0</t>
  </si>
  <si>
    <t>165,5</t>
  </si>
  <si>
    <t>138,9</t>
  </si>
  <si>
    <t>34,0</t>
  </si>
  <si>
    <t>39,6</t>
  </si>
  <si>
    <t>+1,0 pp</t>
  </si>
  <si>
    <t>+0,7 pp</t>
  </si>
  <si>
    <t>-0,1 pp</t>
  </si>
  <si>
    <t>January-June 2025</t>
  </si>
  <si>
    <t>January-June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</si>
</sst>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6" fillId="3" borderId="11" xfId="1" applyNumberFormat="1" applyFont="1" applyFill="1" applyBorder="1" applyAlignment="1">
      <alignment horizontal="center" vertical="center"/>
    </xf>
    <xf numFmtId="165" fontId="18" fillId="0" borderId="11" xfId="3" applyNumberFormat="1" applyFont="1" applyBorder="1" applyAlignment="1">
      <alignment horizontal="center" vertical="center"/>
    </xf>
    <xf numFmtId="165" fontId="18" fillId="0" borderId="10" xfId="3" applyNumberFormat="1" applyFont="1" applyBorder="1" applyAlignment="1">
      <alignment horizontal="center" vertical="center"/>
    </xf>
    <xf numFmtId="3" fontId="16" fillId="0" borderId="11" xfId="1" applyNumberFormat="1" applyFont="1" applyBorder="1" applyAlignment="1">
      <alignment horizontal="center" vertical="center"/>
    </xf>
    <xf numFmtId="10" fontId="16" fillId="0" borderId="10" xfId="3" applyNumberFormat="1" applyFont="1" applyBorder="1" applyAlignment="1">
      <alignment horizontal="right" vertical="center" indent="1"/>
    </xf>
    <xf numFmtId="10" fontId="17" fillId="3" borderId="10" xfId="3" applyNumberFormat="1" applyFont="1" applyFill="1" applyBorder="1" applyAlignment="1">
      <alignment horizontal="right" vertical="center" wrapText="1" indent="1"/>
    </xf>
    <xf numFmtId="9" fontId="17" fillId="3" borderId="10" xfId="3" applyFont="1" applyFill="1" applyBorder="1" applyAlignment="1">
      <alignment horizontal="right" vertical="center" wrapText="1" inden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  <c:pt idx="3">
                  <c:v>71813</c:v>
                </c:pt>
                <c:pt idx="4">
                  <c:v>66808</c:v>
                </c:pt>
                <c:pt idx="5" formatCode="#,##0">
                  <c:v>69378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2026 -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0.00%</c:formatCode>
                <c:ptCount val="3"/>
                <c:pt idx="0">
                  <c:v>0.10630991027520713</c:v>
                </c:pt>
                <c:pt idx="1">
                  <c:v>0.33974766292751551</c:v>
                </c:pt>
                <c:pt idx="2">
                  <c:v>0.55394242679727734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TOP_brands'!$D$6</c:f>
              <c:strCache>
                <c:ptCount val="1"/>
                <c:pt idx="0">
                  <c:v>January-June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TOP_brands'!$D$7:$D$16</c:f>
              <c:numCache>
                <c:formatCode>_-* #\ ##0\ _z_ł_-;\-* #\ ##0\ _z_ł_-;_-* "-"??\ _z_ł_-;_-@_-</c:formatCode>
                <c:ptCount val="10"/>
                <c:pt idx="0">
                  <c:v>41571</c:v>
                </c:pt>
                <c:pt idx="1">
                  <c:v>40744</c:v>
                </c:pt>
                <c:pt idx="2">
                  <c:v>38453</c:v>
                </c:pt>
                <c:pt idx="3">
                  <c:v>32758</c:v>
                </c:pt>
                <c:pt idx="4">
                  <c:v>27370</c:v>
                </c:pt>
                <c:pt idx="5">
                  <c:v>22218</c:v>
                </c:pt>
                <c:pt idx="6">
                  <c:v>20558</c:v>
                </c:pt>
                <c:pt idx="7">
                  <c:v>21487</c:v>
                </c:pt>
                <c:pt idx="8">
                  <c:v>19068</c:v>
                </c:pt>
                <c:pt idx="9">
                  <c:v>15673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TOP_brands'!$E$6</c:f>
              <c:strCache>
                <c:ptCount val="1"/>
                <c:pt idx="0">
                  <c:v>January-June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TOP_brands'!$E$7:$E$16</c:f>
              <c:numCache>
                <c:formatCode>_-* #\ ##0\ _z_ł_-;\-* #\ ##0\ _z_ł_-;_-* "-"??\ _z_ł_-;_-@_-</c:formatCode>
                <c:ptCount val="10"/>
                <c:pt idx="0">
                  <c:v>37483</c:v>
                </c:pt>
                <c:pt idx="1">
                  <c:v>36998</c:v>
                </c:pt>
                <c:pt idx="2">
                  <c:v>34833</c:v>
                </c:pt>
                <c:pt idx="3">
                  <c:v>28912</c:v>
                </c:pt>
                <c:pt idx="4">
                  <c:v>25078</c:v>
                </c:pt>
                <c:pt idx="5">
                  <c:v>22091</c:v>
                </c:pt>
                <c:pt idx="6">
                  <c:v>20365</c:v>
                </c:pt>
                <c:pt idx="7">
                  <c:v>19779</c:v>
                </c:pt>
                <c:pt idx="8">
                  <c:v>17379</c:v>
                </c:pt>
                <c:pt idx="9">
                  <c:v>15190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24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32657</xdr:colOff>
      <xdr:row>3</xdr:row>
      <xdr:rowOff>9528</xdr:rowOff>
    </xdr:from>
    <xdr:to>
      <xdr:col>14</xdr:col>
      <xdr:colOff>685800</xdr:colOff>
      <xdr:row>16</xdr:row>
      <xdr:rowOff>33995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F6CE56E-B4B9-48D6-B8D0-50341EAD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817" y="771528"/>
          <a:ext cx="6871063" cy="4596467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</xdr:colOff>
      <xdr:row>3</xdr:row>
      <xdr:rowOff>213360</xdr:rowOff>
    </xdr:from>
    <xdr:to>
      <xdr:col>14</xdr:col>
      <xdr:colOff>813567</xdr:colOff>
      <xdr:row>16</xdr:row>
      <xdr:rowOff>121920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AD291DD-E4B3-4803-8AA4-9ABA01B9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75360"/>
          <a:ext cx="7016247" cy="448056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3</xdr:row>
      <xdr:rowOff>194310</xdr:rowOff>
    </xdr:from>
    <xdr:to>
      <xdr:col>15</xdr:col>
      <xdr:colOff>315517</xdr:colOff>
      <xdr:row>16</xdr:row>
      <xdr:rowOff>141908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9E3300-1AE5-4A73-8EE2-CA70F031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75360"/>
          <a:ext cx="7211617" cy="4614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3</xdr:col>
      <xdr:colOff>185057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142876</xdr:colOff>
      <xdr:row>4</xdr:row>
      <xdr:rowOff>31749</xdr:rowOff>
    </xdr:from>
    <xdr:to>
      <xdr:col>18</xdr:col>
      <xdr:colOff>190501</xdr:colOff>
      <xdr:row>16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6"/>
  <sheetViews>
    <sheetView showGridLines="0" tabSelected="1" zoomScale="40" zoomScaleNormal="40" zoomScalePageLayoutView="55" workbookViewId="0"/>
  </sheetViews>
  <sheetFormatPr defaultColWidth="9.140625" defaultRowHeight="12.75" x14ac:dyDescent="0.2"/>
  <cols>
    <col min="1" max="1" width="2.7109375" style="4" customWidth="1"/>
    <col min="2" max="2" width="16.7109375" style="4" customWidth="1"/>
    <col min="3" max="14" width="15.140625" style="4" customWidth="1"/>
    <col min="15" max="15" width="14.42578125" style="4" bestFit="1" customWidth="1"/>
    <col min="16" max="16" width="9.140625" style="4"/>
    <col min="17" max="18" width="9.140625" style="16" customWidth="1"/>
    <col min="19" max="21" width="9.140625" style="17" customWidth="1"/>
    <col min="22" max="16384" width="9.140625" style="4"/>
  </cols>
  <sheetData>
    <row r="1" spans="2:18" ht="26.25" customHeight="1" x14ac:dyDescent="0.2"/>
    <row r="2" spans="2:18" ht="26.25" customHeight="1" x14ac:dyDescent="0.2">
      <c r="O2" s="18"/>
    </row>
    <row r="3" spans="2:18" ht="12" customHeight="1" x14ac:dyDescent="0.2">
      <c r="O3" s="18"/>
    </row>
    <row r="4" spans="2:18" ht="43.5" customHeight="1" x14ac:dyDescent="0.2">
      <c r="B4" s="48" t="s">
        <v>47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8" ht="18.7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25">
      <c r="B6" s="8"/>
      <c r="C6" s="8" t="s">
        <v>27</v>
      </c>
      <c r="D6" s="8" t="s">
        <v>28</v>
      </c>
      <c r="E6" s="8" t="s">
        <v>0</v>
      </c>
      <c r="F6" s="8" t="s">
        <v>29</v>
      </c>
      <c r="G6" s="8" t="s">
        <v>30</v>
      </c>
      <c r="H6" s="8" t="s">
        <v>31</v>
      </c>
      <c r="I6" s="8" t="s">
        <v>32</v>
      </c>
      <c r="J6" s="8" t="s">
        <v>33</v>
      </c>
      <c r="K6" s="8" t="s">
        <v>34</v>
      </c>
      <c r="L6" s="8" t="s">
        <v>35</v>
      </c>
      <c r="M6" s="8" t="s">
        <v>36</v>
      </c>
      <c r="N6" s="8" t="s">
        <v>37</v>
      </c>
      <c r="O6" s="8" t="s">
        <v>38</v>
      </c>
      <c r="Q6" s="20"/>
      <c r="R6" s="20"/>
    </row>
    <row r="7" spans="2:18" ht="26.25" customHeight="1" thickBot="1" x14ac:dyDescent="0.25">
      <c r="B7" s="8">
        <v>2025</v>
      </c>
      <c r="C7" s="21">
        <v>69287</v>
      </c>
      <c r="D7" s="2">
        <v>69649</v>
      </c>
      <c r="E7" s="21">
        <v>77652</v>
      </c>
      <c r="F7" s="2">
        <v>79122</v>
      </c>
      <c r="G7" s="21">
        <v>72653</v>
      </c>
      <c r="H7" s="2">
        <v>69240</v>
      </c>
      <c r="I7" s="21">
        <v>78330</v>
      </c>
      <c r="J7" s="2">
        <v>66914</v>
      </c>
      <c r="K7" s="21">
        <v>73773</v>
      </c>
      <c r="L7" s="2">
        <v>77057</v>
      </c>
      <c r="M7" s="21">
        <v>59809</v>
      </c>
      <c r="N7" s="2">
        <v>64074</v>
      </c>
      <c r="O7" s="21">
        <v>857560</v>
      </c>
      <c r="Q7" s="22"/>
      <c r="R7" s="22"/>
    </row>
    <row r="8" spans="2:18" ht="26.25" customHeight="1" thickBot="1" x14ac:dyDescent="0.25">
      <c r="B8" s="8">
        <v>2026</v>
      </c>
      <c r="C8" s="33">
        <v>57747</v>
      </c>
      <c r="D8" s="3">
        <v>62265</v>
      </c>
      <c r="E8" s="33">
        <v>76448</v>
      </c>
      <c r="F8" s="3">
        <v>71813</v>
      </c>
      <c r="G8" s="33">
        <v>66808</v>
      </c>
      <c r="H8" s="56">
        <v>69378</v>
      </c>
      <c r="I8" s="34"/>
      <c r="J8" s="56"/>
      <c r="K8" s="34"/>
      <c r="L8" s="56"/>
      <c r="M8" s="34"/>
      <c r="N8" s="56"/>
      <c r="O8" s="34">
        <f>SUM(C8:N8)</f>
        <v>404459</v>
      </c>
      <c r="Q8" s="22"/>
      <c r="R8" s="22"/>
    </row>
    <row r="9" spans="2:18" ht="26.25" customHeight="1" thickBot="1" x14ac:dyDescent="0.25">
      <c r="B9" s="8" t="s">
        <v>39</v>
      </c>
      <c r="C9" s="9">
        <f>+C8/C7-1</f>
        <v>-0.16655361034537508</v>
      </c>
      <c r="D9" s="1">
        <v>-0.1060173153957702</v>
      </c>
      <c r="E9" s="9">
        <v>-1.5505073919538481E-2</v>
      </c>
      <c r="F9" s="1">
        <v>-9.2376330224210768E-2</v>
      </c>
      <c r="G9" s="9">
        <v>-8.0450910492340322E-2</v>
      </c>
      <c r="H9" s="57">
        <f t="shared" ref="H9:O9" si="0">IF(H8="","",+H8/H7-1)</f>
        <v>1.9930675909878293E-3</v>
      </c>
      <c r="I9" s="58" t="str">
        <f t="shared" si="0"/>
        <v/>
      </c>
      <c r="J9" s="57" t="str">
        <f t="shared" si="0"/>
        <v/>
      </c>
      <c r="K9" s="58" t="str">
        <f t="shared" si="0"/>
        <v/>
      </c>
      <c r="L9" s="58" t="str">
        <f t="shared" si="0"/>
        <v/>
      </c>
      <c r="M9" s="58" t="str">
        <f t="shared" si="0"/>
        <v/>
      </c>
      <c r="N9" s="58" t="str">
        <f t="shared" si="0"/>
        <v/>
      </c>
      <c r="O9" s="58">
        <f ca="1">+O8/SUM(OFFSET(C7,0,0,,COUNTA(C8:N8)))-1</f>
        <v>-7.5739882953270388E-2</v>
      </c>
    </row>
    <row r="10" spans="2:18" ht="26.25" customHeight="1" x14ac:dyDescent="0.2">
      <c r="D10" s="23"/>
      <c r="P10" s="23"/>
    </row>
    <row r="11" spans="2:18" ht="26.25" customHeight="1" x14ac:dyDescent="0.2">
      <c r="K11" s="49" t="s">
        <v>58</v>
      </c>
      <c r="L11" s="50"/>
      <c r="M11" s="50"/>
      <c r="O11" s="16"/>
    </row>
    <row r="12" spans="2:18" ht="26.25" customHeight="1" thickBot="1" x14ac:dyDescent="0.25">
      <c r="K12" s="8"/>
      <c r="L12" s="8" t="s">
        <v>41</v>
      </c>
      <c r="M12" s="8" t="s">
        <v>42</v>
      </c>
      <c r="O12" s="16"/>
    </row>
    <row r="13" spans="2:18" ht="26.25" customHeight="1" thickBot="1" x14ac:dyDescent="0.25">
      <c r="K13" s="8" t="s">
        <v>43</v>
      </c>
      <c r="L13" s="59">
        <v>42998</v>
      </c>
      <c r="M13" s="60">
        <v>0.10630991027520713</v>
      </c>
      <c r="O13" s="16"/>
    </row>
    <row r="14" spans="2:18" ht="26.25" customHeight="1" thickBot="1" x14ac:dyDescent="0.25">
      <c r="K14" s="8" t="s">
        <v>44</v>
      </c>
      <c r="L14" s="56">
        <v>137414</v>
      </c>
      <c r="M14" s="61">
        <v>0.33974766292751551</v>
      </c>
      <c r="O14" s="16"/>
    </row>
    <row r="15" spans="2:18" ht="26.25" customHeight="1" thickBot="1" x14ac:dyDescent="0.25">
      <c r="K15" s="8" t="s">
        <v>45</v>
      </c>
      <c r="L15" s="59">
        <v>224047</v>
      </c>
      <c r="M15" s="60">
        <v>0.55394242679727734</v>
      </c>
      <c r="O15" s="16"/>
    </row>
    <row r="16" spans="2:18" ht="26.25" customHeight="1" thickBot="1" x14ac:dyDescent="0.25">
      <c r="K16" s="8" t="s">
        <v>38</v>
      </c>
      <c r="L16" s="56">
        <f>L15+L14+L13</f>
        <v>404459</v>
      </c>
      <c r="M16" s="62">
        <v>1</v>
      </c>
      <c r="O16" s="16"/>
    </row>
    <row r="17" spans="2:15" ht="26.25" customHeight="1" x14ac:dyDescent="0.2">
      <c r="O17" s="16"/>
    </row>
    <row r="18" spans="2:15" ht="26.25" customHeight="1" x14ac:dyDescent="0.2">
      <c r="O18" s="16"/>
    </row>
    <row r="19" spans="2:15" ht="26.25" customHeight="1" x14ac:dyDescent="0.2">
      <c r="O19" s="16"/>
    </row>
    <row r="20" spans="2:15" ht="26.25" customHeight="1" x14ac:dyDescent="0.2">
      <c r="O20" s="16"/>
    </row>
    <row r="21" spans="2:15" ht="26.25" customHeight="1" x14ac:dyDescent="0.2">
      <c r="O21" s="16"/>
    </row>
    <row r="22" spans="2:15" ht="26.25" customHeight="1" x14ac:dyDescent="0.2">
      <c r="O22" s="16"/>
    </row>
    <row r="23" spans="2:15" ht="26.25" customHeight="1" x14ac:dyDescent="0.2">
      <c r="O23" s="16"/>
    </row>
    <row r="24" spans="2:15" ht="26.25" customHeight="1" x14ac:dyDescent="0.2">
      <c r="O24" s="16"/>
    </row>
    <row r="25" spans="2:15" ht="26.25" customHeight="1" x14ac:dyDescent="0.2">
      <c r="B25" s="4" t="s">
        <v>40</v>
      </c>
      <c r="O25" s="16"/>
    </row>
    <row r="26" spans="2:15" ht="26.25" customHeight="1" x14ac:dyDescent="0.2">
      <c r="K26" s="15"/>
      <c r="L26" s="15"/>
      <c r="M26" s="15"/>
      <c r="N26" s="15"/>
      <c r="O26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50" zoomScaleNormal="50" zoomScalePageLayoutView="55" workbookViewId="0"/>
  </sheetViews>
  <sheetFormatPr defaultColWidth="9.140625" defaultRowHeight="12.75" x14ac:dyDescent="0.2"/>
  <cols>
    <col min="1" max="1" width="2.7109375" style="4" customWidth="1"/>
    <col min="2" max="2" width="13.85546875" style="4" bestFit="1" customWidth="1"/>
    <col min="3" max="3" width="12" style="4" customWidth="1"/>
    <col min="4" max="8" width="11.28515625" style="4" customWidth="1"/>
    <col min="9" max="14" width="15.140625" style="4" customWidth="1"/>
    <col min="15" max="15" width="14.42578125" style="4" bestFit="1" customWidth="1"/>
    <col min="16" max="16384" width="9.140625" style="4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6" customFormat="1" ht="43.5" customHeight="1" x14ac:dyDescent="0.2">
      <c r="B4" s="48" t="s">
        <v>14</v>
      </c>
      <c r="C4" s="48"/>
      <c r="D4" s="48"/>
      <c r="E4" s="48"/>
      <c r="F4" s="48"/>
      <c r="G4" s="48"/>
      <c r="H4" s="48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">
      <c r="B5" s="51" t="s">
        <v>26</v>
      </c>
      <c r="C5" s="53" t="s">
        <v>68</v>
      </c>
      <c r="D5" s="54"/>
      <c r="E5" s="53" t="s">
        <v>69</v>
      </c>
      <c r="F5" s="54"/>
      <c r="G5" s="51" t="s">
        <v>17</v>
      </c>
      <c r="H5" s="55" t="s">
        <v>18</v>
      </c>
    </row>
    <row r="6" spans="2:19" s="6" customFormat="1" ht="26.25" customHeight="1" thickBot="1" x14ac:dyDescent="0.25">
      <c r="B6" s="52"/>
      <c r="C6" s="8" t="s">
        <v>16</v>
      </c>
      <c r="D6" s="8" t="s">
        <v>15</v>
      </c>
      <c r="E6" s="8" t="s">
        <v>16</v>
      </c>
      <c r="F6" s="8" t="s">
        <v>15</v>
      </c>
      <c r="G6" s="52"/>
      <c r="H6" s="53"/>
    </row>
    <row r="7" spans="2:19" ht="26.25" customHeight="1" thickBot="1" x14ac:dyDescent="0.25">
      <c r="B7" s="8" t="s">
        <v>19</v>
      </c>
      <c r="C7" s="35" t="s">
        <v>59</v>
      </c>
      <c r="D7" s="36">
        <v>0.54416217439094339</v>
      </c>
      <c r="E7" s="35" t="s">
        <v>60</v>
      </c>
      <c r="F7" s="36">
        <v>0.55880571331086715</v>
      </c>
      <c r="G7" s="37">
        <v>-5.0867814233581221E-2</v>
      </c>
      <c r="H7" s="38" t="s">
        <v>50</v>
      </c>
      <c r="M7" s="10"/>
    </row>
    <row r="8" spans="2:19" ht="26.25" customHeight="1" thickBot="1" x14ac:dyDescent="0.25">
      <c r="B8" s="8" t="s">
        <v>1</v>
      </c>
      <c r="C8" s="39" t="s">
        <v>61</v>
      </c>
      <c r="D8" s="40">
        <v>0.37808241716807245</v>
      </c>
      <c r="E8" s="39" t="s">
        <v>62</v>
      </c>
      <c r="F8" s="40">
        <v>0.34335247824872239</v>
      </c>
      <c r="G8" s="41">
        <v>-0.16064067694167428</v>
      </c>
      <c r="H8" s="42" t="s">
        <v>51</v>
      </c>
      <c r="J8" s="10"/>
      <c r="M8" s="10"/>
      <c r="S8" s="12"/>
    </row>
    <row r="9" spans="2:19" ht="26.25" customHeight="1" thickBot="1" x14ac:dyDescent="0.25">
      <c r="B9" s="8" t="s">
        <v>20</v>
      </c>
      <c r="C9" s="35" t="s">
        <v>63</v>
      </c>
      <c r="D9" s="36">
        <v>7.7755408440984164E-2</v>
      </c>
      <c r="E9" s="35" t="s">
        <v>64</v>
      </c>
      <c r="F9" s="36">
        <v>9.784180844041046E-2</v>
      </c>
      <c r="G9" s="37">
        <v>0.16302239463939339</v>
      </c>
      <c r="H9" s="38" t="s">
        <v>52</v>
      </c>
      <c r="J9" s="10"/>
      <c r="M9" s="10"/>
    </row>
    <row r="10" spans="2:19" ht="26.25" customHeight="1" thickBot="1" x14ac:dyDescent="0.25">
      <c r="B10" s="8" t="s">
        <v>21</v>
      </c>
      <c r="C10" s="39"/>
      <c r="D10" s="40"/>
      <c r="E10" s="39"/>
      <c r="F10" s="40"/>
      <c r="G10" s="41"/>
      <c r="H10" s="43"/>
      <c r="J10" s="10"/>
      <c r="M10" s="10"/>
    </row>
    <row r="11" spans="2:19" ht="26.25" customHeight="1" thickBot="1" x14ac:dyDescent="0.25">
      <c r="B11" s="8" t="s">
        <v>22</v>
      </c>
      <c r="C11" s="44">
        <v>3.2480000000000002</v>
      </c>
      <c r="D11" s="36">
        <v>7.4222525896760309E-3</v>
      </c>
      <c r="E11" s="44">
        <v>4.5780000000000003</v>
      </c>
      <c r="F11" s="36">
        <v>1.1318823415970469E-2</v>
      </c>
      <c r="G11" s="37">
        <v>0.40948275862068972</v>
      </c>
      <c r="H11" s="38" t="s">
        <v>57</v>
      </c>
      <c r="J11" s="10"/>
      <c r="M11" s="10"/>
    </row>
    <row r="12" spans="2:19" ht="26.25" customHeight="1" thickBot="1" x14ac:dyDescent="0.25">
      <c r="B12" s="8" t="s">
        <v>23</v>
      </c>
      <c r="C12" s="45">
        <v>20.628</v>
      </c>
      <c r="D12" s="40">
        <v>4.7138616508570555E-2</v>
      </c>
      <c r="E12" s="45">
        <v>23.091000000000001</v>
      </c>
      <c r="F12" s="40">
        <v>5.7091077216726543E-2</v>
      </c>
      <c r="G12" s="41">
        <v>0.11940081442699246</v>
      </c>
      <c r="H12" s="43" t="s">
        <v>65</v>
      </c>
      <c r="J12" s="10"/>
      <c r="M12" s="10"/>
    </row>
    <row r="13" spans="2:19" ht="26.25" customHeight="1" thickBot="1" x14ac:dyDescent="0.25">
      <c r="B13" s="8" t="s">
        <v>24</v>
      </c>
      <c r="C13" s="44">
        <v>5.359</v>
      </c>
      <c r="D13" s="36">
        <v>1.2246259737707465E-2</v>
      </c>
      <c r="E13" s="44">
        <v>7.5869999999999997</v>
      </c>
      <c r="F13" s="36">
        <v>1.8758390838131925E-2</v>
      </c>
      <c r="G13" s="37">
        <v>0.41574920694159356</v>
      </c>
      <c r="H13" s="38" t="s">
        <v>66</v>
      </c>
    </row>
    <row r="14" spans="2:19" ht="26.25" customHeight="1" thickBot="1" x14ac:dyDescent="0.25">
      <c r="B14" s="8" t="s">
        <v>2</v>
      </c>
      <c r="C14" s="45">
        <v>4.4130000000000003</v>
      </c>
      <c r="D14" s="40">
        <v>1.0084482967438524E-2</v>
      </c>
      <c r="E14" s="45">
        <v>3.8109999999999999</v>
      </c>
      <c r="F14" s="40">
        <v>9.4224630926744123E-3</v>
      </c>
      <c r="G14" s="41">
        <v>-0.13641513709494679</v>
      </c>
      <c r="H14" s="42" t="s">
        <v>67</v>
      </c>
    </row>
    <row r="15" spans="2:19" ht="26.25" customHeight="1" thickBot="1" x14ac:dyDescent="0.25">
      <c r="B15" s="8" t="s">
        <v>3</v>
      </c>
      <c r="C15" s="44">
        <v>0.16800000000000001</v>
      </c>
      <c r="D15" s="36">
        <v>3.839096167073809E-4</v>
      </c>
      <c r="E15" s="44">
        <v>0.123</v>
      </c>
      <c r="F15" s="36">
        <v>3.0410993450510437E-4</v>
      </c>
      <c r="G15" s="37">
        <v>-0.2678571428571429</v>
      </c>
      <c r="H15" s="38" t="s">
        <v>46</v>
      </c>
    </row>
    <row r="16" spans="2:19" ht="26.25" customHeight="1" thickBot="1" x14ac:dyDescent="0.25">
      <c r="B16" s="8" t="s">
        <v>25</v>
      </c>
      <c r="C16" s="45">
        <v>0.21</v>
      </c>
      <c r="D16" s="40">
        <v>4.7988702088419544E-4</v>
      </c>
      <c r="E16" s="45">
        <v>0.38300000000000001</v>
      </c>
      <c r="F16" s="40">
        <v>9.4694394240202318E-4</v>
      </c>
      <c r="G16" s="41">
        <v>0.82380952380952377</v>
      </c>
      <c r="H16" s="43" t="s">
        <v>46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3"/>
    </row>
    <row r="31" spans="2:11" ht="18" x14ac:dyDescent="0.2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5:I34"/>
  <sheetViews>
    <sheetView showGridLines="0" zoomScale="40" zoomScaleNormal="40" zoomScaleSheetLayoutView="70" workbookViewId="0"/>
  </sheetViews>
  <sheetFormatPr defaultColWidth="9.140625" defaultRowHeight="12.75" x14ac:dyDescent="0.2"/>
  <cols>
    <col min="1" max="1" width="5.5703125" style="4" customWidth="1"/>
    <col min="2" max="2" width="5.28515625" style="4" customWidth="1"/>
    <col min="3" max="6" width="20.7109375" style="4" customWidth="1"/>
    <col min="7" max="7" width="12.140625" style="4" customWidth="1"/>
    <col min="8" max="18" width="9.140625" style="4"/>
    <col min="19" max="19" width="3.7109375" style="4" customWidth="1"/>
    <col min="20" max="16384" width="9.140625" style="4"/>
  </cols>
  <sheetData>
    <row r="5" spans="1:8" ht="33.75" customHeight="1" x14ac:dyDescent="0.2">
      <c r="B5" s="48" t="s">
        <v>9</v>
      </c>
      <c r="C5" s="48"/>
      <c r="D5" s="48"/>
      <c r="E5" s="48"/>
      <c r="F5" s="48"/>
      <c r="G5" s="25"/>
      <c r="H5" s="25"/>
    </row>
    <row r="6" spans="1:8" ht="30" customHeight="1" thickBot="1" x14ac:dyDescent="0.25">
      <c r="B6" s="7" t="s">
        <v>11</v>
      </c>
      <c r="C6" s="7" t="s">
        <v>10</v>
      </c>
      <c r="D6" s="7" t="s">
        <v>68</v>
      </c>
      <c r="E6" s="7" t="s">
        <v>69</v>
      </c>
      <c r="F6" s="7" t="s">
        <v>12</v>
      </c>
      <c r="G6" s="26"/>
    </row>
    <row r="7" spans="1:8" ht="30" customHeight="1" thickBot="1" x14ac:dyDescent="0.25">
      <c r="B7" s="8">
        <v>1</v>
      </c>
      <c r="C7" s="27" t="s">
        <v>4</v>
      </c>
      <c r="D7" s="46">
        <v>41571</v>
      </c>
      <c r="E7" s="46">
        <v>37483</v>
      </c>
      <c r="F7" s="9">
        <v>-9.8337783551033175E-2</v>
      </c>
    </row>
    <row r="8" spans="1:8" ht="30" customHeight="1" thickBot="1" x14ac:dyDescent="0.25">
      <c r="B8" s="8">
        <v>2</v>
      </c>
      <c r="C8" s="28" t="s">
        <v>53</v>
      </c>
      <c r="D8" s="47">
        <v>40744</v>
      </c>
      <c r="E8" s="47">
        <v>36998</v>
      </c>
      <c r="F8" s="11">
        <v>-9.1939917533869986E-2</v>
      </c>
    </row>
    <row r="9" spans="1:8" ht="30" customHeight="1" thickBot="1" x14ac:dyDescent="0.25">
      <c r="B9" s="8">
        <v>3</v>
      </c>
      <c r="C9" s="27" t="s">
        <v>54</v>
      </c>
      <c r="D9" s="46">
        <v>38453</v>
      </c>
      <c r="E9" s="46">
        <v>34833</v>
      </c>
      <c r="F9" s="9">
        <v>-9.4140899279640089E-2</v>
      </c>
    </row>
    <row r="10" spans="1:8" ht="30" customHeight="1" thickBot="1" x14ac:dyDescent="0.25">
      <c r="B10" s="8">
        <v>4</v>
      </c>
      <c r="C10" s="28" t="s">
        <v>5</v>
      </c>
      <c r="D10" s="47">
        <v>32758</v>
      </c>
      <c r="E10" s="47">
        <v>28912</v>
      </c>
      <c r="F10" s="11">
        <v>-0.11740643506929604</v>
      </c>
    </row>
    <row r="11" spans="1:8" ht="30" customHeight="1" thickBot="1" x14ac:dyDescent="0.25">
      <c r="B11" s="8">
        <v>5</v>
      </c>
      <c r="C11" s="27" t="s">
        <v>6</v>
      </c>
      <c r="D11" s="46">
        <v>27370</v>
      </c>
      <c r="E11" s="46">
        <v>25078</v>
      </c>
      <c r="F11" s="9">
        <v>-8.3741322616002978E-2</v>
      </c>
    </row>
    <row r="12" spans="1:8" ht="30" customHeight="1" thickBot="1" x14ac:dyDescent="0.25">
      <c r="B12" s="8">
        <v>6</v>
      </c>
      <c r="C12" s="28" t="s">
        <v>7</v>
      </c>
      <c r="D12" s="47">
        <v>22218</v>
      </c>
      <c r="E12" s="47">
        <v>22091</v>
      </c>
      <c r="F12" s="11">
        <v>-5.7160860563506555E-3</v>
      </c>
    </row>
    <row r="13" spans="1:8" ht="30" customHeight="1" thickBot="1" x14ac:dyDescent="0.25">
      <c r="B13" s="8">
        <v>7</v>
      </c>
      <c r="C13" s="27" t="s">
        <v>8</v>
      </c>
      <c r="D13" s="46">
        <v>20558</v>
      </c>
      <c r="E13" s="46">
        <v>20365</v>
      </c>
      <c r="F13" s="9">
        <v>-9.3880727697246424E-3</v>
      </c>
    </row>
    <row r="14" spans="1:8" ht="30" customHeight="1" thickBot="1" x14ac:dyDescent="0.25">
      <c r="B14" s="8">
        <v>8</v>
      </c>
      <c r="C14" s="28" t="s">
        <v>55</v>
      </c>
      <c r="D14" s="47">
        <v>21487</v>
      </c>
      <c r="E14" s="47">
        <v>19779</v>
      </c>
      <c r="F14" s="11">
        <v>-7.9489924140177748E-2</v>
      </c>
    </row>
    <row r="15" spans="1:8" ht="30" customHeight="1" thickBot="1" x14ac:dyDescent="0.25">
      <c r="B15" s="8">
        <v>9</v>
      </c>
      <c r="C15" s="27" t="s">
        <v>56</v>
      </c>
      <c r="D15" s="46">
        <v>19068</v>
      </c>
      <c r="E15" s="46">
        <v>17379</v>
      </c>
      <c r="F15" s="9">
        <v>-8.8577721837633683E-2</v>
      </c>
    </row>
    <row r="16" spans="1:8" ht="30" customHeight="1" thickBot="1" x14ac:dyDescent="0.25">
      <c r="A16" s="29"/>
      <c r="B16" s="8">
        <v>10</v>
      </c>
      <c r="C16" s="28" t="s">
        <v>48</v>
      </c>
      <c r="D16" s="47">
        <v>15673</v>
      </c>
      <c r="E16" s="47">
        <v>15190</v>
      </c>
      <c r="F16" s="11">
        <v>-3.0817329164805729E-2</v>
      </c>
    </row>
    <row r="17" spans="2:9" x14ac:dyDescent="0.2">
      <c r="B17" s="30" t="s">
        <v>13</v>
      </c>
    </row>
    <row r="18" spans="2:9" x14ac:dyDescent="0.2">
      <c r="B18" s="31" t="s">
        <v>49</v>
      </c>
      <c r="I18" s="32"/>
    </row>
    <row r="19" spans="2:9" x14ac:dyDescent="0.2">
      <c r="I19" s="32"/>
    </row>
    <row r="20" spans="2:9" ht="24" customHeight="1" x14ac:dyDescent="0.2">
      <c r="I20" s="32"/>
    </row>
    <row r="21" spans="2:9" ht="24" customHeight="1" x14ac:dyDescent="0.2">
      <c r="I21" s="32"/>
    </row>
    <row r="22" spans="2:9" ht="24" customHeight="1" x14ac:dyDescent="0.2">
      <c r="I22" s="32"/>
    </row>
    <row r="23" spans="2:9" ht="24" customHeight="1" x14ac:dyDescent="0.2">
      <c r="I23" s="32"/>
    </row>
    <row r="24" spans="2:9" ht="24" customHeight="1" x14ac:dyDescent="0.2">
      <c r="I24" s="32"/>
    </row>
    <row r="25" spans="2:9" ht="24" customHeight="1" x14ac:dyDescent="0.2">
      <c r="I25" s="32"/>
    </row>
    <row r="26" spans="2:9" ht="24" customHeight="1" x14ac:dyDescent="0.2">
      <c r="I26" s="32"/>
    </row>
    <row r="27" spans="2:9" ht="24" customHeight="1" x14ac:dyDescent="0.2">
      <c r="I27" s="32"/>
    </row>
    <row r="28" spans="2:9" ht="24" customHeight="1" x14ac:dyDescent="0.2">
      <c r="I28" s="32"/>
    </row>
    <row r="29" spans="2:9" ht="24" customHeight="1" x14ac:dyDescent="0.2"/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</sheetData>
  <mergeCells count="1">
    <mergeCell ref="B5:F5"/>
  </mergeCells>
  <conditionalFormatting sqref="F7:F16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2026-07-06T14:38:03Z</dcterms:modified>
</cp:coreProperties>
</file>